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giustizia-my.sharepoint.com/personal/francesca_bortolotti_giustizia_it/Documents/Archivio PC/AAAPRESIDENZA/tutelare e sportelli prossimità/"/>
    </mc:Choice>
  </mc:AlternateContent>
  <xr:revisionPtr revIDLastSave="0" documentId="8_{01E349A2-F4C4-4811-A67E-C2E872B635FE}" xr6:coauthVersionLast="47" xr6:coauthVersionMax="47" xr10:uidLastSave="{00000000-0000-0000-0000-000000000000}"/>
  <bookViews>
    <workbookView xWindow="3510" yWindow="3510" windowWidth="28800" windowHeight="15345" xr2:uid="{00000000-000D-0000-FFFF-FFFF00000000}"/>
  </bookViews>
  <sheets>
    <sheet name="compenso Ad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9" i="1"/>
  <c r="F10" i="1"/>
  <c r="F11" i="1"/>
  <c r="F12" i="1"/>
  <c r="F7" i="1"/>
  <c r="G8" i="1"/>
  <c r="G9" i="1" l="1"/>
  <c r="G10" i="1"/>
  <c r="G11" i="1"/>
  <c r="G12" i="1"/>
  <c r="G13" i="1"/>
  <c r="G14" i="1"/>
  <c r="F14" i="1"/>
  <c r="F13" i="1"/>
  <c r="G15" i="1" l="1"/>
  <c r="E18" i="1" s="1"/>
  <c r="G21" i="1" s="1"/>
  <c r="G22" i="1" l="1"/>
  <c r="D21" i="1"/>
  <c r="D22" i="1" s="1"/>
  <c r="F21" i="1"/>
  <c r="F22" i="1" s="1"/>
  <c r="E21" i="1"/>
  <c r="E22" i="1" s="1"/>
</calcChain>
</file>

<file path=xl/sharedStrings.xml><?xml version="1.0" encoding="utf-8"?>
<sst xmlns="http://schemas.openxmlformats.org/spreadsheetml/2006/main" count="17" uniqueCount="17">
  <si>
    <t>% di calcolo</t>
  </si>
  <si>
    <t>da</t>
  </si>
  <si>
    <t>a</t>
  </si>
  <si>
    <t>FISSA</t>
  </si>
  <si>
    <t>CALCOLO INDENNITÀ BASE</t>
  </si>
  <si>
    <t>indennità</t>
  </si>
  <si>
    <t>scaglioni</t>
  </si>
  <si>
    <t>indennità base</t>
  </si>
  <si>
    <t>importo aumento</t>
  </si>
  <si>
    <t xml:space="preserve"> AUMENTO PER DIFFICOLTÀ</t>
  </si>
  <si>
    <t>altra percentuale</t>
  </si>
  <si>
    <t>TOTALE</t>
  </si>
  <si>
    <t>TOTALE DA LIQUIDARE</t>
  </si>
  <si>
    <t>patrimonio liquido</t>
  </si>
  <si>
    <t>su euro</t>
  </si>
  <si>
    <t xml:space="preserve"> = euro</t>
  </si>
  <si>
    <t>percentuale aumento (dal 10% al 200%)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</si>
</sst>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[$€]\ * #,##0.00_-;\-[$€]\ * #,##0.00_-;_-[$€]\ * &quot;-&quot;??_-;_-@_-"/>
    <numFmt numFmtId="165" formatCode="_-* #,##0.00\ [$€-410]_-;\-* #,##0.00\ [$€-410]_-;_-* &quot;-&quot;??\ [$€-410]_-;_-@_-"/>
    <numFmt numFmtId="166" formatCode="#,##0\ &quot;€&quot;"/>
  </numFmts>
  <fonts count="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2">
    <xf numFmtId="0" fontId="0" fillId="0" borderId="0" xfId="0"/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 applyProtection="1">
      <alignment horizontal="left" vertical="center"/>
      <protection locked="0"/>
    </xf>
    <xf numFmtId="44" fontId="4" fillId="0" borderId="0" xfId="0" applyNumberFormat="1" applyFont="1" applyAlignment="1">
      <alignment horizontal="left" vertical="center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44" fontId="4" fillId="0" borderId="1" xfId="2" applyFont="1" applyFill="1" applyBorder="1" applyAlignment="1">
      <alignment horizontal="left" vertical="center"/>
    </xf>
    <xf numFmtId="44" fontId="4" fillId="0" borderId="1" xfId="2" applyFont="1" applyFill="1" applyBorder="1" applyAlignment="1" applyProtection="1">
      <alignment horizontal="left" vertical="center"/>
    </xf>
    <xf numFmtId="44" fontId="4" fillId="0" borderId="10" xfId="2" applyFont="1" applyFill="1" applyBorder="1" applyAlignment="1">
      <alignment horizontal="left" vertical="center"/>
    </xf>
    <xf numFmtId="44" fontId="4" fillId="0" borderId="11" xfId="2" applyFont="1" applyFill="1" applyBorder="1" applyAlignment="1" applyProtection="1">
      <alignment horizontal="left" vertical="center"/>
    </xf>
    <xf numFmtId="44" fontId="4" fillId="0" borderId="11" xfId="2" applyFont="1" applyFill="1" applyBorder="1" applyAlignment="1">
      <alignment horizontal="left" vertical="center"/>
    </xf>
    <xf numFmtId="0" fontId="4" fillId="0" borderId="0" xfId="0" applyFont="1" applyAlignment="1" applyProtection="1">
      <alignment vertical="center"/>
      <protection locked="0"/>
    </xf>
    <xf numFmtId="0" fontId="5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165" fontId="5" fillId="0" borderId="14" xfId="1" applyNumberFormat="1" applyFont="1" applyFill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vertical="center" wrapText="1"/>
      <protection locked="0"/>
    </xf>
    <xf numFmtId="44" fontId="4" fillId="0" borderId="1" xfId="2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44" fontId="4" fillId="3" borderId="1" xfId="2" applyFont="1" applyFill="1" applyBorder="1" applyAlignment="1">
      <alignment horizontal="center" vertical="center" wrapText="1"/>
    </xf>
    <xf numFmtId="0" fontId="8" fillId="0" borderId="12" xfId="0" applyFont="1" applyBorder="1" applyAlignment="1" applyProtection="1">
      <alignment vertical="center" wrapText="1"/>
      <protection locked="0"/>
    </xf>
    <xf numFmtId="44" fontId="8" fillId="0" borderId="13" xfId="2" quotePrefix="1" applyFont="1" applyFill="1" applyBorder="1" applyAlignment="1">
      <alignment horizontal="center" vertical="center" wrapText="1"/>
    </xf>
    <xf numFmtId="44" fontId="8" fillId="3" borderId="13" xfId="2" quotePrefix="1" applyFont="1" applyFill="1" applyBorder="1" applyAlignment="1">
      <alignment horizontal="center" vertical="center" wrapText="1"/>
    </xf>
    <xf numFmtId="44" fontId="8" fillId="0" borderId="14" xfId="0" applyNumberFormat="1" applyFont="1" applyBorder="1" applyAlignment="1" applyProtection="1">
      <alignment horizontal="center" vertical="center"/>
      <protection locked="0"/>
    </xf>
    <xf numFmtId="44" fontId="4" fillId="0" borderId="11" xfId="0" applyNumberFormat="1" applyFont="1" applyBorder="1" applyAlignment="1" applyProtection="1">
      <alignment horizontal="right" vertical="center"/>
      <protection locked="0"/>
    </xf>
    <xf numFmtId="0" fontId="5" fillId="0" borderId="10" xfId="0" applyFont="1" applyBorder="1" applyAlignment="1" applyProtection="1">
      <alignment vertical="center" wrapText="1"/>
      <protection locked="0"/>
    </xf>
    <xf numFmtId="9" fontId="5" fillId="0" borderId="1" xfId="0" applyNumberFormat="1" applyFont="1" applyBorder="1" applyAlignment="1" applyProtection="1">
      <alignment horizontal="right" vertical="center" wrapText="1"/>
      <protection locked="0"/>
    </xf>
    <xf numFmtId="9" fontId="5" fillId="3" borderId="1" xfId="0" applyNumberFormat="1" applyFont="1" applyFill="1" applyBorder="1" applyAlignment="1" applyProtection="1">
      <alignment horizontal="right" vertical="center" wrapText="1"/>
      <protection locked="0"/>
    </xf>
    <xf numFmtId="9" fontId="5" fillId="0" borderId="1" xfId="0" applyNumberFormat="1" applyFont="1" applyBorder="1" applyAlignment="1">
      <alignment horizontal="right" vertical="center" wrapText="1"/>
    </xf>
    <xf numFmtId="9" fontId="5" fillId="2" borderId="11" xfId="3" applyFont="1" applyFill="1" applyBorder="1" applyAlignment="1" applyProtection="1">
      <alignment horizontal="right" vertical="center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165" fontId="8" fillId="0" borderId="5" xfId="1" applyNumberFormat="1" applyFont="1" applyFill="1" applyBorder="1" applyAlignment="1">
      <alignment horizontal="center" vertical="center" wrapText="1"/>
    </xf>
    <xf numFmtId="165" fontId="8" fillId="0" borderId="6" xfId="1" applyNumberFormat="1" applyFont="1" applyFill="1" applyBorder="1" applyAlignment="1">
      <alignment horizontal="center" vertical="center" wrapText="1"/>
    </xf>
    <xf numFmtId="165" fontId="8" fillId="0" borderId="7" xfId="1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44" fontId="4" fillId="0" borderId="2" xfId="2" applyFont="1" applyFill="1" applyBorder="1" applyAlignment="1">
      <alignment vertical="center" wrapText="1"/>
    </xf>
    <xf numFmtId="44" fontId="4" fillId="0" borderId="3" xfId="2" applyFont="1" applyFill="1" applyBorder="1" applyAlignment="1">
      <alignment vertical="center" wrapText="1"/>
    </xf>
    <xf numFmtId="44" fontId="4" fillId="0" borderId="9" xfId="2" applyFont="1" applyFill="1" applyBorder="1" applyAlignment="1">
      <alignment vertical="center" wrapText="1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166" fontId="5" fillId="2" borderId="2" xfId="1" applyNumberFormat="1" applyFont="1" applyFill="1" applyBorder="1" applyAlignment="1" applyProtection="1">
      <alignment horizontal="right" vertical="center"/>
      <protection locked="0"/>
    </xf>
    <xf numFmtId="166" fontId="5" fillId="2" borderId="9" xfId="1" applyNumberFormat="1" applyFont="1" applyFill="1" applyBorder="1" applyAlignment="1" applyProtection="1">
      <alignment horizontal="right" vertical="center"/>
      <protection locked="0"/>
    </xf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</cellXfs>
  <cellStyles count="4">
    <cellStyle name="Euro" xfId="1" xr:uid="{00000000-0005-0000-0000-000000000000}"/>
    <cellStyle name="Normale" xfId="0" builtinId="0"/>
    <cellStyle name="Percentuale" xfId="3" builtinId="5"/>
    <cellStyle name="Valuta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C2:H22"/>
  <sheetViews>
    <sheetView showGridLines="0" tabSelected="1" zoomScale="80" zoomScaleNormal="80" workbookViewId="0">
      <selection activeCell="F4" sqref="F4:G4"/>
    </sheetView>
  </sheetViews>
  <sheetFormatPr defaultColWidth="18" defaultRowHeight="15" x14ac:dyDescent="0.2"/>
  <cols>
    <col min="1" max="2" width="3.5703125" style="4" customWidth="1"/>
    <col min="3" max="3" width="38.85546875" style="5" customWidth="1"/>
    <col min="4" max="4" width="18.42578125" style="4" customWidth="1"/>
    <col min="5" max="5" width="14.5703125" style="11" customWidth="1"/>
    <col min="6" max="6" width="15.85546875" style="4" customWidth="1"/>
    <col min="7" max="7" width="18" style="4"/>
    <col min="8" max="8" width="18" style="4" customWidth="1"/>
    <col min="9" max="16384" width="18" style="4"/>
  </cols>
  <sheetData>
    <row r="2" spans="3:8" ht="15.75" thickBot="1" x14ac:dyDescent="0.25"/>
    <row r="3" spans="3:8" s="22" customFormat="1" ht="24.6" customHeight="1" x14ac:dyDescent="0.2">
      <c r="C3" s="39" t="s">
        <v>4</v>
      </c>
      <c r="D3" s="40"/>
      <c r="E3" s="40"/>
      <c r="F3" s="40"/>
      <c r="G3" s="41"/>
    </row>
    <row r="4" spans="3:8" s="1" customFormat="1" x14ac:dyDescent="0.2">
      <c r="C4" s="51" t="s">
        <v>13</v>
      </c>
      <c r="D4" s="52"/>
      <c r="E4" s="53"/>
      <c r="F4" s="56">
        <v>0</v>
      </c>
      <c r="G4" s="57"/>
    </row>
    <row r="5" spans="3:8" s="2" customFormat="1" ht="13.35" customHeight="1" x14ac:dyDescent="0.2">
      <c r="C5" s="58" t="s">
        <v>6</v>
      </c>
      <c r="D5" s="59"/>
      <c r="E5" s="12" t="s">
        <v>0</v>
      </c>
      <c r="F5" s="60" t="s">
        <v>5</v>
      </c>
      <c r="G5" s="61"/>
    </row>
    <row r="6" spans="3:8" s="1" customFormat="1" ht="13.35" customHeight="1" x14ac:dyDescent="0.2">
      <c r="C6" s="21" t="s">
        <v>1</v>
      </c>
      <c r="D6" s="13" t="s">
        <v>2</v>
      </c>
      <c r="E6" s="13"/>
      <c r="F6" s="14" t="s">
        <v>14</v>
      </c>
      <c r="G6" s="15" t="s">
        <v>15</v>
      </c>
    </row>
    <row r="7" spans="3:8" s="1" customFormat="1" ht="13.35" customHeight="1" x14ac:dyDescent="0.2">
      <c r="C7" s="8">
        <v>0</v>
      </c>
      <c r="D7" s="6">
        <v>5000</v>
      </c>
      <c r="E7" s="13" t="s">
        <v>3</v>
      </c>
      <c r="F7" s="6">
        <f t="shared" ref="F7:F14" si="0">MAX(0,MIN(F$4,D7)-C7)</f>
        <v>0</v>
      </c>
      <c r="G7" s="9">
        <v>600</v>
      </c>
    </row>
    <row r="8" spans="3:8" s="1" customFormat="1" ht="13.35" customHeight="1" x14ac:dyDescent="0.2">
      <c r="C8" s="8">
        <v>5000.01</v>
      </c>
      <c r="D8" s="6">
        <v>10000</v>
      </c>
      <c r="E8" s="13">
        <v>6</v>
      </c>
      <c r="F8" s="6">
        <f>MAX(0,MIN(F$4,D8)-C8)</f>
        <v>0</v>
      </c>
      <c r="G8" s="10">
        <f>IF(($F$4-$D$7-($D$8-$C$8))&gt;0,($D$8-$C$8)*E8/100,IF(($F$4-$C$8)&gt;0,($F$4-$C$8)*E8/100,0))</f>
        <v>0</v>
      </c>
    </row>
    <row r="9" spans="3:8" s="1" customFormat="1" ht="13.35" customHeight="1" x14ac:dyDescent="0.2">
      <c r="C9" s="8">
        <v>10000.01</v>
      </c>
      <c r="D9" s="6">
        <v>20000</v>
      </c>
      <c r="E9" s="13">
        <v>5</v>
      </c>
      <c r="F9" s="6">
        <f t="shared" si="0"/>
        <v>0</v>
      </c>
      <c r="G9" s="10">
        <f>IF(($F$4-$D$7-($D$9-$C$9))&gt;0,($D$9-$C$9)*E9/100,IF(($F$4-$C$9)&gt;0,($F$4-$C$9)*E9/100,0))</f>
        <v>0</v>
      </c>
    </row>
    <row r="10" spans="3:8" s="1" customFormat="1" ht="13.35" customHeight="1" x14ac:dyDescent="0.2">
      <c r="C10" s="8">
        <v>20000.009999999998</v>
      </c>
      <c r="D10" s="6">
        <v>50000</v>
      </c>
      <c r="E10" s="13">
        <v>2.5</v>
      </c>
      <c r="F10" s="6">
        <f t="shared" si="0"/>
        <v>0</v>
      </c>
      <c r="G10" s="10">
        <f>IF(($F$4-$D$7-($D$10-$C$10))&gt;0,($D$10-$C$10)*E10/100,IF(($F$4-$C$10)&gt;0,($F$4-$C$10)*E10/100,0))</f>
        <v>0</v>
      </c>
    </row>
    <row r="11" spans="3:8" s="1" customFormat="1" ht="14.45" customHeight="1" x14ac:dyDescent="0.2">
      <c r="C11" s="8">
        <v>50000.01</v>
      </c>
      <c r="D11" s="6">
        <v>100000</v>
      </c>
      <c r="E11" s="13">
        <v>1.25</v>
      </c>
      <c r="F11" s="6">
        <f t="shared" si="0"/>
        <v>0</v>
      </c>
      <c r="G11" s="10">
        <f>IF(($F$4-$D$10-($D$11-$C$11))&gt;0,($D$11-$C$11)*E11/100,IF(($F$4-$C$11)&gt;0,($F$4-$C$11)*E11/100,0))</f>
        <v>0</v>
      </c>
    </row>
    <row r="12" spans="3:8" s="1" customFormat="1" ht="12.95" customHeight="1" x14ac:dyDescent="0.2">
      <c r="C12" s="8">
        <v>100000.01</v>
      </c>
      <c r="D12" s="6">
        <v>300000</v>
      </c>
      <c r="E12" s="13">
        <v>0.75</v>
      </c>
      <c r="F12" s="6">
        <f t="shared" si="0"/>
        <v>0</v>
      </c>
      <c r="G12" s="10">
        <f>IF(($F$4-$D$11-($D$12-$C$12))&gt;0,($D$12-$C$12)*E12/100,IF(($F$4-$C$12)&gt;0,($F$4-$C$12)*E12/100,0))</f>
        <v>0</v>
      </c>
      <c r="H12" s="3"/>
    </row>
    <row r="13" spans="3:8" s="1" customFormat="1" ht="12.95" customHeight="1" x14ac:dyDescent="0.2">
      <c r="C13" s="8">
        <v>300000.01</v>
      </c>
      <c r="D13" s="6">
        <v>1000000</v>
      </c>
      <c r="E13" s="13">
        <v>0.35</v>
      </c>
      <c r="F13" s="6">
        <f t="shared" si="0"/>
        <v>0</v>
      </c>
      <c r="G13" s="10">
        <f>IF(($F$4-$D$12-($D$13-$C$13))&gt;0,($D$13-$C$13)*E13/100,IF(($F$4-$C$13)&gt;0,($F$4-$C$13)*E13/100,0))</f>
        <v>0</v>
      </c>
    </row>
    <row r="14" spans="3:8" s="1" customFormat="1" x14ac:dyDescent="0.2">
      <c r="C14" s="8">
        <v>1000000.01</v>
      </c>
      <c r="D14" s="7">
        <v>100000000</v>
      </c>
      <c r="E14" s="13">
        <v>0.15</v>
      </c>
      <c r="F14" s="6">
        <f t="shared" si="0"/>
        <v>0</v>
      </c>
      <c r="G14" s="10">
        <f>IF(($F$4-$D$13-($D$14-$C$14))&gt;0,($D$14-$C$14)*E14/100,IF(($F$4-$C$14)&gt;0,($F$4-$C$14)*E14/100,0))</f>
        <v>0</v>
      </c>
    </row>
    <row r="15" spans="3:8" ht="15.75" thickBot="1" x14ac:dyDescent="0.25">
      <c r="C15" s="48" t="s">
        <v>11</v>
      </c>
      <c r="D15" s="49"/>
      <c r="E15" s="49"/>
      <c r="F15" s="50"/>
      <c r="G15" s="16">
        <f>SUM(G7:G14)</f>
        <v>600</v>
      </c>
    </row>
    <row r="16" spans="3:8" ht="15.75" thickBot="1" x14ac:dyDescent="0.25"/>
    <row r="17" spans="3:7" s="24" customFormat="1" ht="23.1" customHeight="1" x14ac:dyDescent="0.2">
      <c r="C17" s="42" t="s">
        <v>9</v>
      </c>
      <c r="D17" s="43"/>
      <c r="E17" s="43"/>
      <c r="F17" s="43"/>
      <c r="G17" s="44"/>
    </row>
    <row r="18" spans="3:7" ht="14.1" hidden="1" customHeight="1" x14ac:dyDescent="0.2">
      <c r="C18" s="54" t="s">
        <v>7</v>
      </c>
      <c r="D18" s="55"/>
      <c r="E18" s="45">
        <f>G15</f>
        <v>600</v>
      </c>
      <c r="F18" s="46"/>
      <c r="G18" s="47"/>
    </row>
    <row r="19" spans="3:7" ht="26.1" customHeight="1" x14ac:dyDescent="0.2">
      <c r="C19" s="17"/>
      <c r="D19" s="36"/>
      <c r="E19" s="37"/>
      <c r="F19" s="38"/>
      <c r="G19" s="18" t="s">
        <v>10</v>
      </c>
    </row>
    <row r="20" spans="3:7" ht="14.25" customHeight="1" x14ac:dyDescent="0.2">
      <c r="C20" s="31" t="s">
        <v>16</v>
      </c>
      <c r="D20" s="32">
        <v>0.1</v>
      </c>
      <c r="E20" s="33">
        <v>1</v>
      </c>
      <c r="F20" s="34">
        <v>2</v>
      </c>
      <c r="G20" s="35">
        <v>0</v>
      </c>
    </row>
    <row r="21" spans="3:7" ht="14.1" customHeight="1" x14ac:dyDescent="0.2">
      <c r="C21" s="19" t="s">
        <v>8</v>
      </c>
      <c r="D21" s="20">
        <f>$E$18*D20</f>
        <v>60</v>
      </c>
      <c r="E21" s="25">
        <f>$E$18*E20</f>
        <v>600</v>
      </c>
      <c r="F21" s="20">
        <f>$E$18*F20</f>
        <v>1200</v>
      </c>
      <c r="G21" s="30">
        <f>E18*G20</f>
        <v>0</v>
      </c>
    </row>
    <row r="22" spans="3:7" s="23" customFormat="1" ht="24.2" customHeight="1" thickBot="1" x14ac:dyDescent="0.25">
      <c r="C22" s="26" t="s">
        <v>12</v>
      </c>
      <c r="D22" s="27">
        <f>D21+$E$18</f>
        <v>660</v>
      </c>
      <c r="E22" s="28">
        <f>E21+$E$18</f>
        <v>1200</v>
      </c>
      <c r="F22" s="27">
        <f>F21+$E$18</f>
        <v>1800</v>
      </c>
      <c r="G22" s="29">
        <f>E18+G21</f>
        <v>600</v>
      </c>
    </row>
  </sheetData>
  <sheetProtection algorithmName="SHA-512" hashValue="7tAmZ7QIb7EHq4o4TQMNy9wgNCb803EsItLtOEts3BmCCm2ENsvZc1jDq3ND6nYUoN466AqUlSJ+3sYd1Pf5QQ==" saltValue="oT1rm4vegkKtb1ZUZc6SDg==" spinCount="100000" sheet="1" objects="1" scenarios="1" selectLockedCells="1"/>
  <mergeCells count="10">
    <mergeCell ref="D19:F19"/>
    <mergeCell ref="C3:G3"/>
    <mergeCell ref="C17:G17"/>
    <mergeCell ref="E18:G18"/>
    <mergeCell ref="C15:F15"/>
    <mergeCell ref="C4:E4"/>
    <mergeCell ref="C18:D18"/>
    <mergeCell ref="F4:G4"/>
    <mergeCell ref="C5:D5"/>
    <mergeCell ref="F5:G5"/>
  </mergeCells>
  <phoneticPr fontId="2" type="noConversion"/>
  <printOptions gridLinesSet="0"/>
  <pageMargins left="0.7" right="0.7" top="0.75" bottom="0.75" header="0.3" footer="0.3"/>
  <pageSetup paperSize="9" scale="91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ce8e609-c879-4b2b-a2e1-67e40ea2f15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58C98479C384A48996EFE54A547A062" ma:contentTypeVersion="18" ma:contentTypeDescription="Creare un nuovo documento." ma:contentTypeScope="" ma:versionID="9ce741315fbaccc387af538aaf497a35">
  <xsd:schema xmlns:xsd="http://www.w3.org/2001/XMLSchema" xmlns:xs="http://www.w3.org/2001/XMLSchema" xmlns:p="http://schemas.microsoft.com/office/2006/metadata/properties" xmlns:ns3="f88a7b82-ec5b-421a-a6ce-1a0dbbfbf009" xmlns:ns4="ece8e609-c879-4b2b-a2e1-67e40ea2f15f" targetNamespace="http://schemas.microsoft.com/office/2006/metadata/properties" ma:root="true" ma:fieldsID="b93a9ff065b4ae82d6b3b87a78e1b581" ns3:_="" ns4:_="">
    <xsd:import namespace="f88a7b82-ec5b-421a-a6ce-1a0dbbfbf009"/>
    <xsd:import namespace="ece8e609-c879-4b2b-a2e1-67e40ea2f15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a7b82-ec5b-421a-a6ce-1a0dbbfbf00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e8e609-c879-4b2b-a2e1-67e40ea2f1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8AE2B7E-8E04-40ED-92DE-3065EEA7CD10}">
  <ds:schemaRefs>
    <ds:schemaRef ds:uri="f88a7b82-ec5b-421a-a6ce-1a0dbbfbf009"/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ece8e609-c879-4b2b-a2e1-67e40ea2f15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14A78E98-2276-4B23-92B3-C2CF8E7EB1D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9B50EF-0654-44B8-B77A-860995D116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a7b82-ec5b-421a-a6ce-1a0dbbfbf009"/>
    <ds:schemaRef ds:uri="ece8e609-c879-4b2b-a2e1-67e40ea2f1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compenso AdS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Raffaella Sartori</dc:creator>
  <cp:keywords/>
  <dc:description/>
  <cp:lastModifiedBy>Francesca Bortolotti</cp:lastModifiedBy>
  <cp:revision/>
  <cp:lastPrinted>2025-10-06T13:04:23Z</cp:lastPrinted>
  <dcterms:created xsi:type="dcterms:W3CDTF">2000-02-10T15:08:23Z</dcterms:created>
  <dcterms:modified xsi:type="dcterms:W3CDTF">2026-02-09T11:48:38Z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0x010100A58C98479C384A48996EFE54A547A062</vt:lpwstr>
  </property>
</Properties>
</file>